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地域医療支援室\【02】.医療人育成支援センター\★③キャリア形成支援部門\02.メディカルスタッフ専門部会\20220204ホームページのファイル差替え\20220125改定\"/>
    </mc:Choice>
  </mc:AlternateContent>
  <bookViews>
    <workbookView xWindow="32760" yWindow="32760" windowWidth="10215" windowHeight="7455"/>
  </bookViews>
  <sheets>
    <sheet name="報告書１(７名分）" sheetId="1" r:id="rId1"/>
  </sheets>
  <definedNames>
    <definedName name="_xlnm.Print_Area" localSheetId="0">'報告書１(７名分）'!$A$1:$S$43</definedName>
  </definedNames>
  <calcPr calcId="162913"/>
</workbook>
</file>

<file path=xl/calcChain.xml><?xml version="1.0" encoding="utf-8"?>
<calcChain xmlns="http://schemas.openxmlformats.org/spreadsheetml/2006/main">
  <c r="B20" i="1" l="1"/>
  <c r="C20" i="1"/>
  <c r="D20" i="1"/>
  <c r="F20" i="1"/>
  <c r="G20" i="1"/>
  <c r="I20" i="1"/>
  <c r="J20" i="1"/>
  <c r="K20" i="1"/>
  <c r="B23" i="1"/>
  <c r="C23" i="1"/>
  <c r="D23" i="1"/>
  <c r="F23" i="1"/>
  <c r="G23" i="1"/>
  <c r="I23" i="1"/>
  <c r="J23" i="1"/>
  <c r="K23" i="1"/>
  <c r="B26" i="1"/>
  <c r="C26" i="1"/>
  <c r="D26" i="1"/>
  <c r="F26" i="1"/>
  <c r="G26" i="1"/>
  <c r="I26" i="1"/>
  <c r="J26" i="1"/>
  <c r="K26" i="1"/>
  <c r="B29" i="1"/>
  <c r="C29" i="1"/>
  <c r="D29" i="1"/>
  <c r="F29" i="1"/>
  <c r="G29" i="1"/>
  <c r="I29" i="1"/>
  <c r="J29" i="1"/>
  <c r="K29" i="1"/>
  <c r="B32" i="1"/>
  <c r="C32" i="1"/>
  <c r="D32" i="1"/>
  <c r="F32" i="1"/>
  <c r="G32" i="1"/>
  <c r="I32" i="1"/>
  <c r="J32" i="1"/>
  <c r="K32" i="1"/>
  <c r="O14" i="1" l="1"/>
  <c r="M14" i="1"/>
  <c r="K14" i="1"/>
  <c r="J14" i="1"/>
  <c r="I14" i="1"/>
  <c r="G14" i="1"/>
  <c r="F14" i="1"/>
  <c r="D14" i="1"/>
  <c r="C14" i="1"/>
  <c r="B14" i="1"/>
  <c r="K17" i="1"/>
  <c r="J17" i="1"/>
  <c r="I17" i="1"/>
  <c r="G17" i="1"/>
  <c r="F17" i="1"/>
  <c r="D17" i="1"/>
  <c r="C17" i="1"/>
  <c r="B17" i="1"/>
</calcChain>
</file>

<file path=xl/sharedStrings.xml><?xml version="1.0" encoding="utf-8"?>
<sst xmlns="http://schemas.openxmlformats.org/spreadsheetml/2006/main" count="79" uniqueCount="45">
  <si>
    <t>麻疹</t>
    <rPh sb="0" eb="2">
      <t>マシン</t>
    </rPh>
    <phoneticPr fontId="1"/>
  </si>
  <si>
    <t>風疹</t>
    <rPh sb="0" eb="2">
      <t>フウシン</t>
    </rPh>
    <phoneticPr fontId="1"/>
  </si>
  <si>
    <t>水痘</t>
    <rPh sb="0" eb="2">
      <t>スイトウ</t>
    </rPh>
    <phoneticPr fontId="1"/>
  </si>
  <si>
    <t>抗体検査</t>
    <rPh sb="0" eb="2">
      <t>コウタイ</t>
    </rPh>
    <rPh sb="2" eb="4">
      <t>ケンサ</t>
    </rPh>
    <phoneticPr fontId="1"/>
  </si>
  <si>
    <t>氏名</t>
    <rPh sb="0" eb="2">
      <t>シメイ</t>
    </rPh>
    <phoneticPr fontId="1"/>
  </si>
  <si>
    <t>1回目接種日</t>
    <rPh sb="1" eb="3">
      <t>カイメ</t>
    </rPh>
    <rPh sb="3" eb="5">
      <t>セッシュ</t>
    </rPh>
    <rPh sb="5" eb="6">
      <t>ビ</t>
    </rPh>
    <phoneticPr fontId="1"/>
  </si>
  <si>
    <t>検査日</t>
    <rPh sb="0" eb="3">
      <t>ケンサビ</t>
    </rPh>
    <phoneticPr fontId="1"/>
  </si>
  <si>
    <t>抗体価</t>
    <rPh sb="0" eb="2">
      <t>コウタイ</t>
    </rPh>
    <rPh sb="2" eb="3">
      <t>カ</t>
    </rPh>
    <phoneticPr fontId="1"/>
  </si>
  <si>
    <t>2回目接種日</t>
    <rPh sb="1" eb="3">
      <t>カイメ</t>
    </rPh>
    <rPh sb="3" eb="5">
      <t>セッシュ</t>
    </rPh>
    <rPh sb="5" eb="6">
      <t>ビ</t>
    </rPh>
    <phoneticPr fontId="1"/>
  </si>
  <si>
    <t>所見</t>
    <rPh sb="0" eb="2">
      <t>ショケン</t>
    </rPh>
    <phoneticPr fontId="1"/>
  </si>
  <si>
    <t>3回目接種日</t>
    <rPh sb="1" eb="3">
      <t>カイメ</t>
    </rPh>
    <rPh sb="3" eb="5">
      <t>セッシュ</t>
    </rPh>
    <rPh sb="5" eb="6">
      <t>ビ</t>
    </rPh>
    <phoneticPr fontId="1"/>
  </si>
  <si>
    <t>PA法</t>
    <rPh sb="2" eb="3">
      <t>ホウ</t>
    </rPh>
    <phoneticPr fontId="1"/>
  </si>
  <si>
    <t>NT法</t>
    <rPh sb="2" eb="3">
      <t>ホウ</t>
    </rPh>
    <phoneticPr fontId="1"/>
  </si>
  <si>
    <t>結果（自動計算）</t>
    <rPh sb="0" eb="2">
      <t>ケッカ</t>
    </rPh>
    <rPh sb="3" eb="5">
      <t>ジドウ</t>
    </rPh>
    <rPh sb="5" eb="7">
      <t>ケイサン</t>
    </rPh>
    <phoneticPr fontId="1"/>
  </si>
  <si>
    <t>検査日</t>
    <rPh sb="0" eb="2">
      <t>ケンサ</t>
    </rPh>
    <rPh sb="2" eb="3">
      <t>ビ</t>
    </rPh>
    <phoneticPr fontId="1"/>
  </si>
  <si>
    <t>抗体検査（いずれか１つ）</t>
    <rPh sb="0" eb="2">
      <t>コウタイ</t>
    </rPh>
    <rPh sb="2" eb="4">
      <t>ケンサ</t>
    </rPh>
    <phoneticPr fontId="1"/>
  </si>
  <si>
    <t>ワクチン接種</t>
    <rPh sb="4" eb="6">
      <t>セッシュ</t>
    </rPh>
    <phoneticPr fontId="1"/>
  </si>
  <si>
    <t>HI法</t>
    <rPh sb="2" eb="3">
      <t>ホウ</t>
    </rPh>
    <phoneticPr fontId="1"/>
  </si>
  <si>
    <t>IAHA法</t>
    <rPh sb="4" eb="5">
      <t>ホウ</t>
    </rPh>
    <phoneticPr fontId="1"/>
  </si>
  <si>
    <t>結果</t>
    <rPh sb="0" eb="2">
      <t>ケッカ</t>
    </rPh>
    <phoneticPr fontId="1"/>
  </si>
  <si>
    <t>CLIA法</t>
    <rPh sb="4" eb="5">
      <t>ホウ</t>
    </rPh>
    <phoneticPr fontId="1"/>
  </si>
  <si>
    <r>
      <t xml:space="preserve">コメント欄
</t>
    </r>
    <r>
      <rPr>
        <sz val="8"/>
        <color indexed="8"/>
        <rFont val="ＭＳ Ｐゴシック"/>
        <family val="3"/>
        <charset val="128"/>
      </rPr>
      <t>（病気や体質等やむを得ない事情により予防接種を受けられない場合は、理由を記載すること）</t>
    </r>
    <rPh sb="4" eb="5">
      <t>ラン</t>
    </rPh>
    <rPh sb="40" eb="42">
      <t>リユウ</t>
    </rPh>
    <rPh sb="43" eb="45">
      <t>キサイ</t>
    </rPh>
    <phoneticPr fontId="1"/>
  </si>
  <si>
    <t>異常なし</t>
  </si>
  <si>
    <t>名　　　称：</t>
    <rPh sb="0" eb="1">
      <t>ナ</t>
    </rPh>
    <rPh sb="4" eb="5">
      <t>ショウ</t>
    </rPh>
    <phoneticPr fontId="1"/>
  </si>
  <si>
    <t>長の氏名：</t>
    <rPh sb="0" eb="1">
      <t>チョウ</t>
    </rPh>
    <rPh sb="2" eb="4">
      <t>シメイ</t>
    </rPh>
    <phoneticPr fontId="1"/>
  </si>
  <si>
    <t>個人での申し込みの場合</t>
    <rPh sb="0" eb="2">
      <t>コジン</t>
    </rPh>
    <rPh sb="4" eb="5">
      <t>モウ</t>
    </rPh>
    <rPh sb="6" eb="7">
      <t>コ</t>
    </rPh>
    <rPh sb="9" eb="11">
      <t>バアイ</t>
    </rPh>
    <phoneticPr fontId="1"/>
  </si>
  <si>
    <t>氏　　名：</t>
    <rPh sb="0" eb="1">
      <t>シ</t>
    </rPh>
    <rPh sb="3" eb="4">
      <t>メイ</t>
    </rPh>
    <phoneticPr fontId="1"/>
  </si>
  <si>
    <t>医療機関の</t>
    <rPh sb="0" eb="2">
      <t>イリョウ</t>
    </rPh>
    <rPh sb="2" eb="4">
      <t>キカン</t>
    </rPh>
    <phoneticPr fontId="1"/>
  </si>
  <si>
    <t>接種回数合計</t>
    <rPh sb="0" eb="2">
      <t>セッシュ</t>
    </rPh>
    <rPh sb="2" eb="4">
      <t>カイスウ</t>
    </rPh>
    <rPh sb="4" eb="6">
      <t>ゴウケイ</t>
    </rPh>
    <phoneticPr fontId="1"/>
  </si>
  <si>
    <t>流行性耳下腺炎</t>
    <phoneticPr fontId="1"/>
  </si>
  <si>
    <t>2017.4.3</t>
    <phoneticPr fontId="1"/>
  </si>
  <si>
    <t>西暦  　　　　　　　　年　　  　月　　  　日</t>
    <rPh sb="0" eb="2">
      <t>セイレキ</t>
    </rPh>
    <rPh sb="12" eb="13">
      <t>ネン</t>
    </rPh>
    <rPh sb="18" eb="19">
      <t>ガツ</t>
    </rPh>
    <rPh sb="24" eb="25">
      <t>ヒ</t>
    </rPh>
    <phoneticPr fontId="1"/>
  </si>
  <si>
    <t>２回</t>
    <rPh sb="1" eb="2">
      <t>カイ</t>
    </rPh>
    <phoneticPr fontId="1"/>
  </si>
  <si>
    <t>インフルエンザ　　　　　　　　　ワクチン接種日
（研修期間が
11月～3月の
場合のみ記載）</t>
    <rPh sb="20" eb="22">
      <t>セッシュ</t>
    </rPh>
    <rPh sb="22" eb="23">
      <t>ビ</t>
    </rPh>
    <rPh sb="25" eb="27">
      <t>ケンシュウ</t>
    </rPh>
    <rPh sb="43" eb="45">
      <t>キサイ</t>
    </rPh>
    <phoneticPr fontId="1"/>
  </si>
  <si>
    <t>EIA法（IgG）</t>
    <rPh sb="3" eb="4">
      <t>ホウ</t>
    </rPh>
    <phoneticPr fontId="1"/>
  </si>
  <si>
    <t>2回</t>
    <rPh sb="1" eb="2">
      <t>カイ</t>
    </rPh>
    <phoneticPr fontId="1"/>
  </si>
  <si>
    <t>各医療従事者養成機関の</t>
    <rPh sb="0" eb="3">
      <t>カクイリョウ</t>
    </rPh>
    <rPh sb="3" eb="6">
      <t>ジュウジシャ</t>
    </rPh>
    <rPh sb="6" eb="8">
      <t>ヨウセイ</t>
    </rPh>
    <rPh sb="8" eb="10">
      <t>キカン</t>
    </rPh>
    <phoneticPr fontId="1"/>
  </si>
  <si>
    <t>Ｂ型肝炎</t>
  </si>
  <si>
    <t xml:space="preserve">  高知大学医学部附属病院長　殿</t>
    <rPh sb="2" eb="4">
      <t>コウチ</t>
    </rPh>
    <rPh sb="4" eb="6">
      <t>ダイガク</t>
    </rPh>
    <rPh sb="6" eb="8">
      <t>イガク</t>
    </rPh>
    <rPh sb="8" eb="9">
      <t>ブ</t>
    </rPh>
    <rPh sb="9" eb="11">
      <t>フゾク</t>
    </rPh>
    <rPh sb="11" eb="13">
      <t>ビョウイン</t>
    </rPh>
    <rPh sb="13" eb="14">
      <t>チョウ</t>
    </rPh>
    <rPh sb="15" eb="16">
      <t>トノ</t>
    </rPh>
    <phoneticPr fontId="1"/>
  </si>
  <si>
    <t>（記　入　例）　　　　　　　　　　　高知　太郎</t>
    <rPh sb="1" eb="2">
      <t>キ</t>
    </rPh>
    <rPh sb="3" eb="4">
      <t>ニュウ</t>
    </rPh>
    <rPh sb="5" eb="6">
      <t>レイ</t>
    </rPh>
    <rPh sb="18" eb="20">
      <t>コウチ</t>
    </rPh>
    <rPh sb="21" eb="23">
      <t>タロウ</t>
    </rPh>
    <phoneticPr fontId="1"/>
  </si>
  <si>
    <t>胸部エックス線
検査</t>
    <rPh sb="0" eb="2">
      <t>キョウブ</t>
    </rPh>
    <rPh sb="6" eb="7">
      <t>セン</t>
    </rPh>
    <rPh sb="8" eb="10">
      <t>ケンサ</t>
    </rPh>
    <phoneticPr fontId="1"/>
  </si>
  <si>
    <t>取扱い厳重注意</t>
    <phoneticPr fontId="1"/>
  </si>
  <si>
    <t>ワクチン接種歴・抗体検査結果および胸部エックス線検査結果報告書（実習生・研修生用）</t>
    <rPh sb="4" eb="6">
      <t>セッシュ</t>
    </rPh>
    <rPh sb="6" eb="7">
      <t>レキ</t>
    </rPh>
    <rPh sb="10" eb="12">
      <t>ケンサ</t>
    </rPh>
    <rPh sb="12" eb="14">
      <t>ケッカ</t>
    </rPh>
    <phoneticPr fontId="1"/>
  </si>
  <si>
    <t>別紙２</t>
    <phoneticPr fontId="1"/>
  </si>
  <si>
    <t>所属施設名：</t>
    <rPh sb="0" eb="2">
      <t>ショゾク</t>
    </rPh>
    <rPh sb="2" eb="4">
      <t>シセツ</t>
    </rPh>
    <rPh sb="4" eb="5">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</si>
</sst>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11" x14ac:knownFonts="1">
    <font>
      <sz val="11"/>
      <color theme="1"/>
      <name val="ＭＳ Ｐゴシック"/>
      <family val="3"/>
      <charset val="128"/>
      <scheme val="minor"/>
    </font>
    <font>
      <sz val="6"/>
      <name val="ＭＳ Ｐゴシック"/>
      <family val="3"/>
      <charset val="128"/>
    </font>
    <font>
      <sz val="8"/>
      <color indexed="8"/>
      <name val="ＭＳ Ｐゴシック"/>
      <family val="3"/>
      <charset val="128"/>
    </font>
    <font>
      <sz val="11"/>
      <color rgb="FFFF0000"/>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0"/>
      <color rgb="FFFF0000"/>
      <name val="ＭＳ Ｐゴシック"/>
      <family val="3"/>
      <charset val="128"/>
      <scheme val="minor"/>
    </font>
    <font>
      <sz val="12"/>
      <color rgb="FFFF0000"/>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50">
    <border>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s>
  <cellStyleXfs count="1">
    <xf numFmtId="0" fontId="0" fillId="0" borderId="0">
      <alignment vertical="center"/>
    </xf>
  </cellStyleXfs>
  <cellXfs count="163">
    <xf numFmtId="0" fontId="0" fillId="0" borderId="0" xfId="0">
      <alignment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57" fontId="0" fillId="0" borderId="3" xfId="0" applyNumberFormat="1" applyFont="1" applyFill="1" applyBorder="1" applyAlignment="1">
      <alignment horizontal="center" vertical="center"/>
    </xf>
    <xf numFmtId="57" fontId="0" fillId="0" borderId="4" xfId="0" applyNumberFormat="1" applyFont="1" applyFill="1" applyBorder="1" applyAlignment="1">
      <alignment horizontal="center" vertical="center"/>
    </xf>
    <xf numFmtId="57" fontId="0" fillId="0" borderId="5" xfId="0" applyNumberFormat="1" applyFont="1" applyFill="1" applyBorder="1" applyAlignment="1">
      <alignment horizontal="center" vertical="center"/>
    </xf>
    <xf numFmtId="0" fontId="0" fillId="0" borderId="6" xfId="0" applyFont="1" applyFill="1" applyBorder="1" applyAlignment="1">
      <alignment horizontal="center" vertical="center"/>
    </xf>
    <xf numFmtId="57" fontId="4" fillId="0" borderId="7" xfId="0" applyNumberFormat="1" applyFont="1" applyFill="1" applyBorder="1" applyAlignment="1">
      <alignment horizontal="center" vertical="center"/>
    </xf>
    <xf numFmtId="57" fontId="4" fillId="0" borderId="8" xfId="0" applyNumberFormat="1" applyFont="1" applyFill="1" applyBorder="1" applyAlignment="1">
      <alignment horizontal="center" vertical="center"/>
    </xf>
    <xf numFmtId="0" fontId="4" fillId="0" borderId="0" xfId="0" applyFont="1">
      <alignment vertical="center"/>
    </xf>
    <xf numFmtId="0" fontId="0" fillId="0" borderId="0" xfId="0" applyFont="1" applyFill="1">
      <alignment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5" fillId="0" borderId="0" xfId="0" applyFont="1" applyAlignment="1">
      <alignment horizontal="center" vertical="center"/>
    </xf>
    <xf numFmtId="0" fontId="0" fillId="0" borderId="1"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0" xfId="0"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5" fillId="0" borderId="0" xfId="0" applyFont="1" applyAlignment="1">
      <alignment horizontal="center" vertical="center"/>
    </xf>
    <xf numFmtId="0" fontId="0" fillId="0" borderId="14" xfId="0" applyFont="1" applyFill="1" applyBorder="1" applyAlignment="1">
      <alignment horizontal="center" vertical="center"/>
    </xf>
    <xf numFmtId="0" fontId="0" fillId="0" borderId="16" xfId="0" applyBorder="1" applyAlignment="1">
      <alignment horizontal="center" vertical="center" shrinkToFit="1"/>
    </xf>
    <xf numFmtId="0" fontId="0" fillId="0" borderId="17" xfId="0" applyFont="1" applyFill="1" applyBorder="1" applyAlignment="1">
      <alignment horizontal="center" vertical="center" shrinkToFit="1"/>
    </xf>
    <xf numFmtId="57" fontId="0" fillId="0" borderId="17" xfId="0" applyNumberFormat="1" applyFont="1" applyFill="1" applyBorder="1" applyAlignment="1">
      <alignment horizontal="center" vertical="center"/>
    </xf>
    <xf numFmtId="0" fontId="0" fillId="0" borderId="18" xfId="0" applyFont="1" applyFill="1" applyBorder="1" applyAlignment="1">
      <alignment horizontal="center" vertical="center"/>
    </xf>
    <xf numFmtId="57" fontId="4" fillId="0" borderId="19" xfId="0" applyNumberFormat="1" applyFont="1" applyFill="1" applyBorder="1" applyAlignment="1">
      <alignment horizontal="center" vertical="center"/>
    </xf>
    <xf numFmtId="0" fontId="0" fillId="0" borderId="20" xfId="0"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3" fillId="2" borderId="21" xfId="0" applyFont="1" applyFill="1" applyBorder="1" applyAlignment="1">
      <alignment horizontal="center" vertical="center"/>
    </xf>
    <xf numFmtId="0" fontId="0" fillId="0" borderId="23" xfId="0" applyBorder="1" applyAlignment="1">
      <alignment horizontal="center" vertical="center" shrinkToFit="1"/>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4" xfId="0" applyFill="1" applyBorder="1" applyAlignment="1">
      <alignment horizontal="center" vertical="center"/>
    </xf>
    <xf numFmtId="0" fontId="0" fillId="0" borderId="14" xfId="0" applyFill="1" applyBorder="1" applyAlignment="1">
      <alignment horizontal="center" vertical="center"/>
    </xf>
    <xf numFmtId="0" fontId="3" fillId="2" borderId="25" xfId="0" applyFont="1" applyFill="1" applyBorder="1" applyAlignment="1">
      <alignment horizontal="center" vertical="center"/>
    </xf>
    <xf numFmtId="0" fontId="0" fillId="0" borderId="26" xfId="0" applyFill="1" applyBorder="1" applyAlignment="1">
      <alignment horizontal="center" vertical="center" shrinkToFit="1"/>
    </xf>
    <xf numFmtId="0" fontId="3" fillId="2" borderId="9" xfId="0" applyFont="1" applyFill="1" applyBorder="1" applyAlignment="1">
      <alignment horizontal="center" vertical="center"/>
    </xf>
    <xf numFmtId="57" fontId="0" fillId="0" borderId="27" xfId="0" applyNumberFormat="1" applyFont="1" applyFill="1" applyBorder="1" applyAlignment="1">
      <alignment horizontal="center" vertical="center"/>
    </xf>
    <xf numFmtId="57" fontId="4" fillId="0" borderId="28" xfId="0" applyNumberFormat="1" applyFont="1" applyFill="1" applyBorder="1" applyAlignment="1">
      <alignment horizontal="center" vertical="center"/>
    </xf>
    <xf numFmtId="176" fontId="3" fillId="2" borderId="5" xfId="0" applyNumberFormat="1" applyFont="1" applyFill="1" applyBorder="1" applyAlignment="1">
      <alignment horizontal="center" vertical="center"/>
    </xf>
    <xf numFmtId="0" fontId="3" fillId="2" borderId="29" xfId="0" applyFont="1" applyFill="1" applyBorder="1" applyAlignment="1">
      <alignment horizontal="center" vertical="center"/>
    </xf>
    <xf numFmtId="49" fontId="6" fillId="2" borderId="19" xfId="0" applyNumberFormat="1" applyFont="1" applyFill="1" applyBorder="1" applyAlignment="1">
      <alignment horizontal="center" vertical="center"/>
    </xf>
    <xf numFmtId="49" fontId="3" fillId="2" borderId="30" xfId="0" applyNumberFormat="1" applyFont="1" applyFill="1" applyBorder="1" applyAlignment="1">
      <alignment horizontal="center" vertical="center"/>
    </xf>
    <xf numFmtId="57" fontId="4" fillId="0" borderId="30" xfId="0" applyNumberFormat="1" applyFont="1" applyFill="1" applyBorder="1" applyAlignment="1">
      <alignment horizontal="center" vertical="center"/>
    </xf>
    <xf numFmtId="57" fontId="4" fillId="0" borderId="31" xfId="0" applyNumberFormat="1" applyFont="1" applyFill="1" applyBorder="1" applyAlignment="1">
      <alignment horizontal="center" vertical="center"/>
    </xf>
    <xf numFmtId="0" fontId="0" fillId="0" borderId="30" xfId="0" applyFont="1" applyFill="1" applyBorder="1" applyAlignment="1">
      <alignment horizontal="center" vertical="center"/>
    </xf>
    <xf numFmtId="176" fontId="7" fillId="2" borderId="32" xfId="0" applyNumberFormat="1" applyFont="1" applyFill="1" applyBorder="1" applyAlignment="1">
      <alignment horizontal="center" vertical="center" shrinkToFit="1"/>
    </xf>
    <xf numFmtId="176" fontId="7" fillId="2" borderId="3" xfId="0" applyNumberFormat="1" applyFont="1" applyFill="1" applyBorder="1" applyAlignment="1">
      <alignment horizontal="center" vertical="center" shrinkToFit="1"/>
    </xf>
    <xf numFmtId="176" fontId="3" fillId="2" borderId="5" xfId="0" applyNumberFormat="1" applyFont="1" applyFill="1" applyBorder="1" applyAlignment="1">
      <alignment horizontal="center" vertical="center" shrinkToFit="1"/>
    </xf>
    <xf numFmtId="176" fontId="3" fillId="2" borderId="17" xfId="0" applyNumberFormat="1" applyFont="1" applyFill="1" applyBorder="1" applyAlignment="1">
      <alignment horizontal="center" vertical="center" shrinkToFit="1"/>
    </xf>
    <xf numFmtId="0" fontId="0" fillId="0" borderId="33" xfId="0" applyFont="1" applyBorder="1" applyAlignment="1">
      <alignment horizontal="center" vertical="center"/>
    </xf>
    <xf numFmtId="57" fontId="4" fillId="0" borderId="34" xfId="0" applyNumberFormat="1" applyFont="1" applyFill="1" applyBorder="1" applyAlignment="1">
      <alignment horizontal="center" vertical="center"/>
    </xf>
    <xf numFmtId="0" fontId="0" fillId="0" borderId="15" xfId="0" applyFont="1" applyFill="1" applyBorder="1" applyAlignment="1">
      <alignment horizontal="center" vertical="center"/>
    </xf>
    <xf numFmtId="0" fontId="0" fillId="0" borderId="34" xfId="0" applyFont="1" applyFill="1" applyBorder="1" applyAlignment="1">
      <alignment horizontal="center" vertical="center"/>
    </xf>
    <xf numFmtId="57" fontId="4" fillId="0" borderId="16" xfId="0" applyNumberFormat="1" applyFont="1" applyFill="1" applyBorder="1" applyAlignment="1">
      <alignment horizontal="center" vertical="center"/>
    </xf>
    <xf numFmtId="0" fontId="0" fillId="0" borderId="24" xfId="0" applyFont="1" applyBorder="1" applyAlignment="1">
      <alignment horizontal="center" vertical="center"/>
    </xf>
    <xf numFmtId="57" fontId="4" fillId="0" borderId="26" xfId="0" applyNumberFormat="1" applyFont="1" applyFill="1" applyBorder="1" applyAlignment="1">
      <alignment horizontal="center" vertical="center"/>
    </xf>
    <xf numFmtId="57" fontId="4" fillId="0" borderId="1" xfId="0" applyNumberFormat="1" applyFont="1" applyFill="1" applyBorder="1" applyAlignment="1">
      <alignment horizontal="center" vertical="center"/>
    </xf>
    <xf numFmtId="57" fontId="4" fillId="0" borderId="2" xfId="0" applyNumberFormat="1" applyFont="1" applyFill="1" applyBorder="1" applyAlignment="1">
      <alignment horizontal="center" vertical="center"/>
    </xf>
    <xf numFmtId="57" fontId="4" fillId="0" borderId="27" xfId="0" applyNumberFormat="1" applyFont="1" applyFill="1" applyBorder="1" applyAlignment="1">
      <alignment horizontal="center" vertical="center"/>
    </xf>
    <xf numFmtId="57" fontId="4" fillId="0" borderId="3" xfId="0" applyNumberFormat="1" applyFont="1" applyFill="1" applyBorder="1" applyAlignment="1">
      <alignment horizontal="center" vertical="center"/>
    </xf>
    <xf numFmtId="57" fontId="4" fillId="0" borderId="4" xfId="0" applyNumberFormat="1" applyFont="1" applyFill="1" applyBorder="1" applyAlignment="1">
      <alignment horizontal="center" vertical="center"/>
    </xf>
    <xf numFmtId="57" fontId="4" fillId="0" borderId="35" xfId="0" applyNumberFormat="1" applyFont="1" applyFill="1" applyBorder="1" applyAlignment="1">
      <alignment horizontal="center" vertical="center"/>
    </xf>
    <xf numFmtId="57" fontId="4" fillId="0" borderId="17" xfId="0" applyNumberFormat="1" applyFont="1" applyFill="1" applyBorder="1" applyAlignment="1">
      <alignment horizontal="center" vertical="center"/>
    </xf>
    <xf numFmtId="57" fontId="4" fillId="0" borderId="9" xfId="0" applyNumberFormat="1" applyFont="1" applyFill="1" applyBorder="1" applyAlignment="1">
      <alignment horizontal="center" vertical="center"/>
    </xf>
    <xf numFmtId="57" fontId="4" fillId="0" borderId="36" xfId="0" applyNumberFormat="1" applyFont="1" applyFill="1" applyBorder="1" applyAlignment="1">
      <alignment horizontal="center" vertical="center"/>
    </xf>
    <xf numFmtId="57" fontId="4" fillId="0" borderId="6" xfId="0" applyNumberFormat="1" applyFont="1" applyFill="1" applyBorder="1" applyAlignment="1">
      <alignment horizontal="center" vertical="center"/>
    </xf>
    <xf numFmtId="57" fontId="4" fillId="0" borderId="10" xfId="0" applyNumberFormat="1" applyFont="1" applyFill="1" applyBorder="1" applyAlignment="1">
      <alignment horizontal="center" vertical="center"/>
    </xf>
    <xf numFmtId="0" fontId="0" fillId="0" borderId="5" xfId="0" applyFont="1" applyFill="1" applyBorder="1" applyAlignment="1">
      <alignment horizontal="center" vertical="center"/>
    </xf>
    <xf numFmtId="57" fontId="4" fillId="0" borderId="5" xfId="0" applyNumberFormat="1" applyFont="1" applyFill="1" applyBorder="1" applyAlignment="1">
      <alignment horizontal="center" vertical="center"/>
    </xf>
    <xf numFmtId="57" fontId="4" fillId="0" borderId="24" xfId="0" applyNumberFormat="1" applyFont="1" applyFill="1" applyBorder="1" applyAlignment="1">
      <alignment horizontal="center" vertical="center"/>
    </xf>
    <xf numFmtId="0" fontId="0" fillId="0" borderId="16" xfId="0" applyFont="1" applyFill="1" applyBorder="1" applyAlignment="1">
      <alignment horizontal="center" vertical="center"/>
    </xf>
    <xf numFmtId="57" fontId="0" fillId="0" borderId="35" xfId="0" applyNumberFormat="1" applyFont="1" applyFill="1" applyBorder="1" applyAlignment="1">
      <alignment horizontal="center" vertical="center"/>
    </xf>
    <xf numFmtId="0" fontId="0" fillId="0" borderId="36" xfId="0" applyFont="1" applyFill="1" applyBorder="1" applyAlignment="1">
      <alignment horizontal="center" vertical="center"/>
    </xf>
    <xf numFmtId="0" fontId="0" fillId="0" borderId="25" xfId="0" applyFont="1" applyFill="1" applyBorder="1" applyAlignment="1">
      <alignment horizontal="center" vertical="center"/>
    </xf>
    <xf numFmtId="57" fontId="4" fillId="0" borderId="15" xfId="0" applyNumberFormat="1" applyFont="1" applyFill="1" applyBorder="1" applyAlignment="1">
      <alignment horizontal="center" vertical="center"/>
    </xf>
    <xf numFmtId="0" fontId="0" fillId="0" borderId="0" xfId="0" applyAlignment="1">
      <alignment horizontal="left" vertical="center"/>
    </xf>
    <xf numFmtId="0" fontId="0" fillId="0" borderId="0" xfId="0" applyAlignment="1">
      <alignment vertical="center"/>
    </xf>
    <xf numFmtId="0" fontId="5" fillId="0" borderId="0" xfId="0" applyFont="1" applyAlignment="1">
      <alignment horizontal="center" vertical="center"/>
    </xf>
    <xf numFmtId="0" fontId="0" fillId="0" borderId="21" xfId="0" applyFont="1" applyFill="1" applyBorder="1" applyAlignment="1">
      <alignment horizontal="center" vertical="center"/>
    </xf>
    <xf numFmtId="0" fontId="0" fillId="0" borderId="24" xfId="0" applyFont="1" applyFill="1" applyBorder="1" applyAlignment="1">
      <alignment horizontal="center" vertical="center" shrinkToFit="1"/>
    </xf>
    <xf numFmtId="0" fontId="0" fillId="0" borderId="37" xfId="0" applyFont="1" applyFill="1" applyBorder="1" applyAlignment="1">
      <alignment horizontal="center" vertical="center" shrinkToFit="1"/>
    </xf>
    <xf numFmtId="176" fontId="3" fillId="2" borderId="9" xfId="0" applyNumberFormat="1" applyFont="1" applyFill="1" applyBorder="1" applyAlignment="1">
      <alignment horizontal="center" vertical="center" shrinkToFit="1"/>
    </xf>
    <xf numFmtId="176" fontId="3" fillId="2" borderId="28" xfId="0" applyNumberFormat="1" applyFont="1" applyFill="1" applyBorder="1" applyAlignment="1">
      <alignment horizontal="center" vertical="center" shrinkToFit="1"/>
    </xf>
    <xf numFmtId="176" fontId="3" fillId="2" borderId="37" xfId="0" applyNumberFormat="1" applyFont="1" applyFill="1" applyBorder="1" applyAlignment="1">
      <alignment horizontal="center" vertical="center" shrinkToFit="1"/>
    </xf>
    <xf numFmtId="176" fontId="3" fillId="2" borderId="27" xfId="0" applyNumberFormat="1" applyFont="1" applyFill="1" applyBorder="1" applyAlignment="1">
      <alignment horizontal="center" vertical="center" shrinkToFit="1"/>
    </xf>
    <xf numFmtId="176" fontId="3" fillId="2" borderId="12" xfId="0" applyNumberFormat="1" applyFont="1" applyFill="1" applyBorder="1" applyAlignment="1">
      <alignment horizontal="center" vertical="center" shrinkToFit="1"/>
    </xf>
    <xf numFmtId="176" fontId="3" fillId="2" borderId="13" xfId="0" applyNumberFormat="1" applyFont="1" applyFill="1" applyBorder="1" applyAlignment="1">
      <alignment horizontal="center" vertical="center" shrinkToFit="1"/>
    </xf>
    <xf numFmtId="49" fontId="3" fillId="2" borderId="13" xfId="0" applyNumberFormat="1" applyFont="1" applyFill="1" applyBorder="1" applyAlignment="1">
      <alignment horizontal="center" vertical="center"/>
    </xf>
    <xf numFmtId="176" fontId="7" fillId="2" borderId="17" xfId="0" applyNumberFormat="1" applyFont="1" applyFill="1" applyBorder="1" applyAlignment="1">
      <alignment horizontal="center" vertical="center" shrinkToFit="1"/>
    </xf>
    <xf numFmtId="176" fontId="7" fillId="2" borderId="27" xfId="0" applyNumberFormat="1" applyFont="1" applyFill="1" applyBorder="1" applyAlignment="1">
      <alignment horizontal="center" vertical="center" shrinkToFit="1"/>
    </xf>
    <xf numFmtId="176" fontId="3" fillId="2" borderId="17" xfId="0" applyNumberFormat="1" applyFont="1" applyFill="1" applyBorder="1" applyAlignment="1">
      <alignment horizontal="center" vertical="center"/>
    </xf>
    <xf numFmtId="176" fontId="3" fillId="2" borderId="22" xfId="0" applyNumberFormat="1" applyFont="1" applyFill="1" applyBorder="1" applyAlignment="1">
      <alignment horizontal="center" vertical="center"/>
    </xf>
    <xf numFmtId="0" fontId="0" fillId="0" borderId="25"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5" xfId="0" applyBorder="1" applyAlignment="1">
      <alignment horizontal="center" vertical="center"/>
    </xf>
    <xf numFmtId="0" fontId="0" fillId="0" borderId="21" xfId="0" applyFont="1" applyFill="1" applyBorder="1" applyAlignment="1">
      <alignment horizontal="center" vertical="center"/>
    </xf>
    <xf numFmtId="0" fontId="0" fillId="0" borderId="15" xfId="0"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5" fillId="0" borderId="0" xfId="0" applyFont="1" applyAlignment="1">
      <alignment horizontal="center" vertical="center"/>
    </xf>
    <xf numFmtId="0" fontId="0" fillId="0" borderId="11" xfId="0" applyFont="1" applyFill="1" applyBorder="1" applyAlignment="1">
      <alignment horizontal="center" vertical="center"/>
    </xf>
    <xf numFmtId="57" fontId="6" fillId="2" borderId="38" xfId="0" applyNumberFormat="1" applyFont="1" applyFill="1" applyBorder="1" applyAlignment="1">
      <alignment horizontal="center" vertical="center"/>
    </xf>
    <xf numFmtId="57" fontId="6" fillId="2" borderId="28" xfId="0" applyNumberFormat="1" applyFont="1" applyFill="1" applyBorder="1" applyAlignment="1">
      <alignment horizontal="center" vertical="center"/>
    </xf>
    <xf numFmtId="57" fontId="6" fillId="2" borderId="22" xfId="0" applyNumberFormat="1" applyFont="1" applyFill="1" applyBorder="1" applyAlignment="1">
      <alignment horizontal="center" vertical="center"/>
    </xf>
    <xf numFmtId="0" fontId="0" fillId="0" borderId="30" xfId="0" applyBorder="1" applyAlignment="1">
      <alignment horizontal="center" vertical="center"/>
    </xf>
    <xf numFmtId="0" fontId="0" fillId="0" borderId="0" xfId="0" applyAlignment="1">
      <alignment horizontal="right" vertical="center"/>
    </xf>
    <xf numFmtId="0" fontId="0" fillId="0" borderId="37" xfId="0" applyFill="1" applyBorder="1" applyAlignment="1">
      <alignment horizontal="center" vertical="center" shrinkToFit="1"/>
    </xf>
    <xf numFmtId="0" fontId="0" fillId="0" borderId="48"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8" fillId="0" borderId="44" xfId="0" applyFont="1" applyBorder="1" applyAlignment="1">
      <alignment horizontal="center" vertical="center" wrapText="1"/>
    </xf>
    <xf numFmtId="0" fontId="8" fillId="0" borderId="33" xfId="0" applyFont="1" applyBorder="1" applyAlignment="1">
      <alignment horizontal="center" vertical="center"/>
    </xf>
    <xf numFmtId="0" fontId="8" fillId="0" borderId="45" xfId="0" applyFont="1" applyBorder="1" applyAlignment="1">
      <alignment horizontal="center" vertical="center"/>
    </xf>
    <xf numFmtId="0" fontId="0" fillId="0" borderId="25" xfId="0" applyFont="1" applyFill="1" applyBorder="1" applyAlignment="1">
      <alignment horizontal="center" vertical="center"/>
    </xf>
    <xf numFmtId="0" fontId="0" fillId="0" borderId="14" xfId="0" applyFont="1" applyFill="1" applyBorder="1" applyAlignment="1">
      <alignment horizontal="center" vertical="center"/>
    </xf>
    <xf numFmtId="0" fontId="3" fillId="2" borderId="2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0" fillId="0" borderId="48" xfId="0" applyFont="1" applyBorder="1" applyAlignment="1">
      <alignment horizontal="center" vertical="center" wrapText="1"/>
    </xf>
    <xf numFmtId="0" fontId="10" fillId="0" borderId="15" xfId="0" applyFont="1" applyBorder="1" applyAlignment="1">
      <alignment horizontal="center" vertical="center"/>
    </xf>
    <xf numFmtId="0" fontId="10" fillId="0" borderId="14" xfId="0" applyFont="1" applyBorder="1" applyAlignment="1">
      <alignment horizontal="center" vertical="center"/>
    </xf>
    <xf numFmtId="176" fontId="3" fillId="2" borderId="48" xfId="0" applyNumberFormat="1" applyFont="1" applyFill="1" applyBorder="1" applyAlignment="1">
      <alignment horizontal="center" vertical="center"/>
    </xf>
    <xf numFmtId="176" fontId="3" fillId="2" borderId="15" xfId="0" applyNumberFormat="1" applyFont="1" applyFill="1" applyBorder="1" applyAlignment="1">
      <alignment horizontal="center" vertical="center"/>
    </xf>
    <xf numFmtId="176" fontId="3" fillId="2" borderId="14" xfId="0" applyNumberFormat="1" applyFont="1" applyFill="1" applyBorder="1" applyAlignment="1">
      <alignment horizontal="center" vertical="center"/>
    </xf>
    <xf numFmtId="0" fontId="0" fillId="0" borderId="48" xfId="0" applyFont="1" applyBorder="1" applyAlignment="1">
      <alignment horizontal="center" vertical="center"/>
    </xf>
    <xf numFmtId="0" fontId="0" fillId="0" borderId="15" xfId="0" applyFont="1" applyBorder="1" applyAlignment="1">
      <alignment horizontal="center" vertical="center"/>
    </xf>
    <xf numFmtId="0" fontId="0" fillId="0" borderId="14" xfId="0" applyFont="1" applyBorder="1" applyAlignment="1">
      <alignment horizontal="center" vertical="center"/>
    </xf>
    <xf numFmtId="0" fontId="0" fillId="0" borderId="13" xfId="0" applyFont="1" applyFill="1" applyBorder="1" applyAlignment="1">
      <alignment horizontal="center" vertical="center"/>
    </xf>
    <xf numFmtId="0" fontId="0" fillId="0" borderId="46" xfId="0" applyFont="1" applyFill="1" applyBorder="1" applyAlignment="1">
      <alignment horizontal="center" vertical="center"/>
    </xf>
    <xf numFmtId="0" fontId="0" fillId="0" borderId="22"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2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5" fillId="0" borderId="0" xfId="0" applyFont="1" applyAlignment="1">
      <alignment horizontal="center" vertical="center"/>
    </xf>
    <xf numFmtId="0" fontId="0" fillId="0" borderId="48" xfId="0" applyBorder="1" applyAlignment="1">
      <alignment horizontal="center" vertical="center" wrapText="1"/>
    </xf>
    <xf numFmtId="0" fontId="0" fillId="0" borderId="11"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8" fillId="0" borderId="15" xfId="0" applyFont="1" applyBorder="1" applyAlignment="1">
      <alignment horizontal="center" vertical="center" wrapText="1"/>
    </xf>
    <xf numFmtId="0" fontId="8" fillId="0" borderId="14" xfId="0" applyFont="1" applyBorder="1" applyAlignment="1">
      <alignment horizontal="center" vertical="center" wrapText="1"/>
    </xf>
    <xf numFmtId="0" fontId="9" fillId="0" borderId="26" xfId="0" applyFont="1" applyBorder="1" applyAlignment="1">
      <alignment horizontal="center" vertical="center"/>
    </xf>
    <xf numFmtId="0" fontId="9" fillId="0" borderId="1" xfId="0" applyFont="1" applyBorder="1" applyAlignment="1">
      <alignment horizontal="center" vertical="center"/>
    </xf>
    <xf numFmtId="0" fontId="0" fillId="2" borderId="48" xfId="0" applyFill="1" applyBorder="1" applyAlignment="1">
      <alignment horizontal="center" vertical="center"/>
    </xf>
    <xf numFmtId="0" fontId="0" fillId="2" borderId="15" xfId="0" applyFill="1" applyBorder="1" applyAlignment="1">
      <alignment horizontal="center" vertical="center"/>
    </xf>
    <xf numFmtId="0" fontId="0" fillId="2" borderId="14" xfId="0" applyFill="1" applyBorder="1" applyAlignment="1">
      <alignment horizontal="center" vertical="center"/>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0" fillId="0" borderId="0" xfId="0" applyAlignment="1">
      <alignment horizontal="left" vertical="center"/>
    </xf>
    <xf numFmtId="0" fontId="0" fillId="0" borderId="0" xfId="0" applyAlignment="1">
      <alignment vertical="center"/>
    </xf>
  </cellXfs>
  <cellStyles count="1">
    <cellStyle name="標準" xfId="0" builtinId="0"/>
  </cellStyles>
  <dxfs count="10">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rgb="FFFF0000"/>
        </patternFill>
      </fill>
    </dxf>
    <dxf>
      <fill>
        <patternFill>
          <bgColor rgb="FFFF0000"/>
        </patternFill>
      </fill>
    </dxf>
    <dxf>
      <fill>
        <patternFill>
          <bgColor theme="9" tint="0.39994506668294322"/>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abSelected="1" topLeftCell="A26" zoomScaleNormal="100" zoomScalePageLayoutView="80" workbookViewId="0">
      <selection activeCell="P39" sqref="P39"/>
    </sheetView>
  </sheetViews>
  <sheetFormatPr defaultRowHeight="13.5" x14ac:dyDescent="0.15"/>
  <cols>
    <col min="1" max="1" width="16" customWidth="1"/>
    <col min="2" max="4" width="9.375" customWidth="1"/>
    <col min="5" max="5" width="11" customWidth="1"/>
    <col min="6" max="7" width="9.25" customWidth="1"/>
    <col min="8" max="8" width="11.125" customWidth="1"/>
    <col min="9" max="10" width="8.125" customWidth="1"/>
    <col min="11" max="11" width="9.25" customWidth="1"/>
    <col min="12" max="12" width="11.125" customWidth="1"/>
    <col min="13" max="13" width="9.5" customWidth="1"/>
    <col min="14" max="14" width="11.125" customWidth="1"/>
    <col min="15" max="15" width="9.5" customWidth="1"/>
    <col min="16" max="16" width="11" customWidth="1"/>
    <col min="17" max="17" width="12.125" bestFit="1" customWidth="1"/>
    <col min="18" max="18" width="13.125" customWidth="1"/>
    <col min="19" max="19" width="15.125" customWidth="1"/>
    <col min="20" max="20" width="12.125" customWidth="1"/>
  </cols>
  <sheetData>
    <row r="1" spans="1:19" ht="24.75" customHeight="1" x14ac:dyDescent="0.15">
      <c r="S1" s="108" t="s">
        <v>43</v>
      </c>
    </row>
    <row r="2" spans="1:19" ht="5.25" customHeight="1" thickBot="1" x14ac:dyDescent="0.2">
      <c r="S2" s="108"/>
    </row>
    <row r="3" spans="1:19" ht="20.25" customHeight="1" thickBot="1" x14ac:dyDescent="0.2">
      <c r="S3" s="107" t="s">
        <v>41</v>
      </c>
    </row>
    <row r="4" spans="1:19" ht="14.25" x14ac:dyDescent="0.15">
      <c r="A4" s="141" t="s">
        <v>42</v>
      </c>
      <c r="B4" s="141"/>
      <c r="C4" s="141"/>
      <c r="D4" s="141"/>
      <c r="E4" s="141"/>
      <c r="F4" s="141"/>
      <c r="G4" s="141"/>
      <c r="H4" s="141"/>
      <c r="I4" s="141"/>
      <c r="J4" s="141"/>
      <c r="K4" s="141"/>
      <c r="L4" s="141"/>
      <c r="M4" s="141"/>
      <c r="N4" s="141"/>
      <c r="O4" s="141"/>
      <c r="P4" s="141"/>
      <c r="Q4" s="141"/>
      <c r="R4" s="141"/>
      <c r="S4" s="141"/>
    </row>
    <row r="5" spans="1:19" ht="15" thickBot="1" x14ac:dyDescent="0.2">
      <c r="A5" t="s">
        <v>38</v>
      </c>
      <c r="B5" s="13"/>
      <c r="C5" s="13"/>
      <c r="D5" s="13"/>
      <c r="E5" s="19"/>
      <c r="F5" s="13"/>
      <c r="G5" s="13"/>
      <c r="H5" s="19"/>
      <c r="I5" s="13"/>
      <c r="J5" s="13"/>
      <c r="K5" s="13"/>
      <c r="L5" s="19"/>
      <c r="M5" s="13"/>
      <c r="N5" s="19"/>
      <c r="O5" s="79"/>
      <c r="P5" s="13"/>
      <c r="R5" s="102"/>
      <c r="S5" s="79"/>
    </row>
    <row r="6" spans="1:19" ht="21.75" customHeight="1" thickBot="1" x14ac:dyDescent="0.2">
      <c r="A6" s="110"/>
      <c r="B6" s="149" t="s">
        <v>0</v>
      </c>
      <c r="C6" s="150"/>
      <c r="D6" s="150"/>
      <c r="E6" s="151"/>
      <c r="F6" s="149" t="s">
        <v>1</v>
      </c>
      <c r="G6" s="150"/>
      <c r="H6" s="151"/>
      <c r="I6" s="149" t="s">
        <v>2</v>
      </c>
      <c r="J6" s="150"/>
      <c r="K6" s="150"/>
      <c r="L6" s="151"/>
      <c r="M6" s="149" t="s">
        <v>29</v>
      </c>
      <c r="N6" s="151"/>
      <c r="O6" s="150" t="s">
        <v>37</v>
      </c>
      <c r="P6" s="151"/>
      <c r="Q6" s="113" t="s">
        <v>40</v>
      </c>
      <c r="R6" s="120" t="s">
        <v>33</v>
      </c>
      <c r="S6" s="142" t="s">
        <v>21</v>
      </c>
    </row>
    <row r="7" spans="1:19" ht="21.75" customHeight="1" x14ac:dyDescent="0.15">
      <c r="A7" s="111"/>
      <c r="B7" s="138" t="s">
        <v>15</v>
      </c>
      <c r="C7" s="139"/>
      <c r="D7" s="140"/>
      <c r="E7" s="152" t="s">
        <v>16</v>
      </c>
      <c r="F7" s="154" t="s">
        <v>15</v>
      </c>
      <c r="G7" s="155"/>
      <c r="H7" s="152" t="s">
        <v>16</v>
      </c>
      <c r="I7" s="138" t="s">
        <v>15</v>
      </c>
      <c r="J7" s="139"/>
      <c r="K7" s="140"/>
      <c r="L7" s="152" t="s">
        <v>16</v>
      </c>
      <c r="M7" s="30" t="s">
        <v>3</v>
      </c>
      <c r="N7" s="152" t="s">
        <v>16</v>
      </c>
      <c r="O7" s="26" t="s">
        <v>3</v>
      </c>
      <c r="P7" s="159" t="s">
        <v>16</v>
      </c>
      <c r="Q7" s="114"/>
      <c r="R7" s="121"/>
      <c r="S7" s="111"/>
    </row>
    <row r="8" spans="1:19" ht="21.75" customHeight="1" thickBot="1" x14ac:dyDescent="0.2">
      <c r="A8" s="112"/>
      <c r="B8" s="36" t="s">
        <v>34</v>
      </c>
      <c r="C8" s="1" t="s">
        <v>11</v>
      </c>
      <c r="D8" s="2" t="s">
        <v>12</v>
      </c>
      <c r="E8" s="153"/>
      <c r="F8" s="36" t="s">
        <v>34</v>
      </c>
      <c r="G8" s="1" t="s">
        <v>17</v>
      </c>
      <c r="H8" s="153"/>
      <c r="I8" s="36" t="s">
        <v>34</v>
      </c>
      <c r="J8" s="14" t="s">
        <v>18</v>
      </c>
      <c r="K8" s="15" t="s">
        <v>12</v>
      </c>
      <c r="L8" s="153"/>
      <c r="M8" s="109" t="s">
        <v>34</v>
      </c>
      <c r="N8" s="153"/>
      <c r="O8" s="21" t="s">
        <v>20</v>
      </c>
      <c r="P8" s="160"/>
      <c r="Q8" s="115"/>
      <c r="R8" s="121"/>
      <c r="S8" s="111"/>
    </row>
    <row r="9" spans="1:19" s="10" customFormat="1" ht="21.75" customHeight="1" x14ac:dyDescent="0.15">
      <c r="A9" s="143" t="s">
        <v>4</v>
      </c>
      <c r="B9" s="143" t="s">
        <v>14</v>
      </c>
      <c r="C9" s="144"/>
      <c r="D9" s="145"/>
      <c r="E9" s="81" t="s">
        <v>5</v>
      </c>
      <c r="F9" s="143" t="s">
        <v>14</v>
      </c>
      <c r="G9" s="144"/>
      <c r="H9" s="81" t="s">
        <v>5</v>
      </c>
      <c r="I9" s="143" t="s">
        <v>14</v>
      </c>
      <c r="J9" s="144"/>
      <c r="K9" s="145"/>
      <c r="L9" s="81" t="s">
        <v>5</v>
      </c>
      <c r="M9" s="31" t="s">
        <v>6</v>
      </c>
      <c r="N9" s="81" t="s">
        <v>5</v>
      </c>
      <c r="O9" s="22" t="s">
        <v>6</v>
      </c>
      <c r="P9" s="81" t="s">
        <v>5</v>
      </c>
      <c r="Q9" s="103" t="s">
        <v>6</v>
      </c>
      <c r="R9" s="121"/>
      <c r="S9" s="111"/>
    </row>
    <row r="10" spans="1:19" s="10" customFormat="1" ht="21.75" customHeight="1" thickBot="1" x14ac:dyDescent="0.2">
      <c r="A10" s="146"/>
      <c r="B10" s="146" t="s">
        <v>7</v>
      </c>
      <c r="C10" s="147"/>
      <c r="D10" s="148"/>
      <c r="E10" s="82" t="s">
        <v>8</v>
      </c>
      <c r="F10" s="146" t="s">
        <v>7</v>
      </c>
      <c r="G10" s="147"/>
      <c r="H10" s="82" t="s">
        <v>8</v>
      </c>
      <c r="I10" s="146" t="s">
        <v>7</v>
      </c>
      <c r="J10" s="147"/>
      <c r="K10" s="148"/>
      <c r="L10" s="82" t="s">
        <v>8</v>
      </c>
      <c r="M10" s="33" t="s">
        <v>7</v>
      </c>
      <c r="N10" s="82" t="s">
        <v>8</v>
      </c>
      <c r="O10" s="27" t="s">
        <v>7</v>
      </c>
      <c r="P10" s="82" t="s">
        <v>8</v>
      </c>
      <c r="Q10" s="116" t="s">
        <v>9</v>
      </c>
      <c r="R10" s="121"/>
      <c r="S10" s="111"/>
    </row>
    <row r="11" spans="1:19" s="10" customFormat="1" ht="21.75" customHeight="1" thickBot="1" x14ac:dyDescent="0.2">
      <c r="A11" s="129"/>
      <c r="B11" s="129" t="s">
        <v>13</v>
      </c>
      <c r="C11" s="130"/>
      <c r="D11" s="131"/>
      <c r="E11" s="82" t="s">
        <v>28</v>
      </c>
      <c r="F11" s="129" t="s">
        <v>13</v>
      </c>
      <c r="G11" s="130"/>
      <c r="H11" s="82" t="s">
        <v>28</v>
      </c>
      <c r="I11" s="129" t="s">
        <v>13</v>
      </c>
      <c r="J11" s="130"/>
      <c r="K11" s="131"/>
      <c r="L11" s="82" t="s">
        <v>28</v>
      </c>
      <c r="M11" s="34" t="s">
        <v>19</v>
      </c>
      <c r="N11" s="82" t="s">
        <v>28</v>
      </c>
      <c r="O11" s="28" t="s">
        <v>13</v>
      </c>
      <c r="P11" s="82" t="s">
        <v>10</v>
      </c>
      <c r="Q11" s="117"/>
      <c r="R11" s="122"/>
      <c r="S11" s="112"/>
    </row>
    <row r="12" spans="1:19" ht="14.25" customHeight="1" x14ac:dyDescent="0.15">
      <c r="A12" s="132" t="s">
        <v>39</v>
      </c>
      <c r="B12" s="47">
        <v>42826</v>
      </c>
      <c r="C12" s="48">
        <v>42826</v>
      </c>
      <c r="D12" s="48">
        <v>42826</v>
      </c>
      <c r="E12" s="87">
        <v>35857</v>
      </c>
      <c r="F12" s="86">
        <v>42828</v>
      </c>
      <c r="G12" s="50">
        <v>42828</v>
      </c>
      <c r="H12" s="87">
        <v>35857</v>
      </c>
      <c r="I12" s="91">
        <v>42828</v>
      </c>
      <c r="J12" s="48">
        <v>42828</v>
      </c>
      <c r="K12" s="90">
        <v>42828</v>
      </c>
      <c r="L12" s="92"/>
      <c r="M12" s="49">
        <v>42828</v>
      </c>
      <c r="N12" s="49">
        <v>35857</v>
      </c>
      <c r="O12" s="50">
        <v>42828</v>
      </c>
      <c r="P12" s="86">
        <v>42177</v>
      </c>
      <c r="Q12" s="40" t="s">
        <v>30</v>
      </c>
      <c r="R12" s="123">
        <v>42689</v>
      </c>
      <c r="S12" s="156"/>
    </row>
    <row r="13" spans="1:19" ht="14.25" customHeight="1" thickBot="1" x14ac:dyDescent="0.2">
      <c r="A13" s="133"/>
      <c r="B13" s="41">
        <v>16</v>
      </c>
      <c r="C13" s="17">
        <v>256</v>
      </c>
      <c r="D13" s="18">
        <v>8</v>
      </c>
      <c r="E13" s="88">
        <v>39970</v>
      </c>
      <c r="F13" s="37">
        <v>8</v>
      </c>
      <c r="G13" s="18">
        <v>32</v>
      </c>
      <c r="H13" s="88">
        <v>39177</v>
      </c>
      <c r="I13" s="37">
        <v>64</v>
      </c>
      <c r="J13" s="17">
        <v>64</v>
      </c>
      <c r="K13" s="18">
        <v>64</v>
      </c>
      <c r="L13" s="93"/>
      <c r="M13" s="35">
        <v>4</v>
      </c>
      <c r="N13" s="85">
        <v>38604</v>
      </c>
      <c r="O13" s="29">
        <v>10</v>
      </c>
      <c r="P13" s="83">
        <v>42207</v>
      </c>
      <c r="Q13" s="118" t="s">
        <v>22</v>
      </c>
      <c r="R13" s="124"/>
      <c r="S13" s="157"/>
    </row>
    <row r="14" spans="1:19" s="16" customFormat="1" ht="14.25" customHeight="1" thickBot="1" x14ac:dyDescent="0.2">
      <c r="A14" s="134"/>
      <c r="B14" s="104" t="str">
        <f>IF(B13&gt;=16, "陽性", "基準を満たさない")</f>
        <v>陽性</v>
      </c>
      <c r="C14" s="104" t="str">
        <f>IF(C13&gt;=256, "陽性", "基準を満たさない")</f>
        <v>陽性</v>
      </c>
      <c r="D14" s="104" t="str">
        <f>IF(D13&gt;=8, "陽性", "基準を満たさない")</f>
        <v>陽性</v>
      </c>
      <c r="E14" s="89" t="s">
        <v>32</v>
      </c>
      <c r="F14" s="105" t="str">
        <f>IF(F13&gt;=8, "陽性", "基準を満たさない")</f>
        <v>陽性</v>
      </c>
      <c r="G14" s="106" t="str">
        <f>IF(G13&gt;=32, "陽性", "基準を満たさない")</f>
        <v>陽性</v>
      </c>
      <c r="H14" s="89" t="s">
        <v>32</v>
      </c>
      <c r="I14" s="105" t="str">
        <f>IF(I13&gt;=4, "陽性", "基準を満たさない")</f>
        <v>陽性</v>
      </c>
      <c r="J14" s="104" t="str">
        <f>IF(J13&gt;=4, "陽性", "基準を満たさない")</f>
        <v>陽性</v>
      </c>
      <c r="K14" s="106" t="str">
        <f>IF(K13&gt;=4, "陽性", "基準を満たさない")</f>
        <v>陽性</v>
      </c>
      <c r="L14" s="42"/>
      <c r="M14" s="106" t="str">
        <f>IF(M13&gt;=4, "陽性", "基準を満たさない")</f>
        <v>陽性</v>
      </c>
      <c r="N14" s="43" t="s">
        <v>35</v>
      </c>
      <c r="O14" s="105" t="str">
        <f>IF(O13&gt;=10, "陽性", "基準を満たさない")</f>
        <v>陽性</v>
      </c>
      <c r="P14" s="84">
        <v>42360</v>
      </c>
      <c r="Q14" s="119"/>
      <c r="R14" s="125"/>
      <c r="S14" s="158"/>
    </row>
    <row r="15" spans="1:19" ht="21" customHeight="1" x14ac:dyDescent="0.15">
      <c r="A15" s="135"/>
      <c r="B15" s="38"/>
      <c r="C15" s="3"/>
      <c r="D15" s="4"/>
      <c r="E15" s="23"/>
      <c r="F15" s="38"/>
      <c r="G15" s="73"/>
      <c r="H15" s="5"/>
      <c r="I15" s="38"/>
      <c r="J15" s="3"/>
      <c r="K15" s="4"/>
      <c r="L15" s="23"/>
      <c r="M15" s="5"/>
      <c r="N15" s="23"/>
      <c r="O15" s="23"/>
      <c r="P15" s="23"/>
      <c r="Q15" s="99"/>
      <c r="R15" s="110"/>
      <c r="S15" s="110"/>
    </row>
    <row r="16" spans="1:19" ht="21" customHeight="1" thickBot="1" x14ac:dyDescent="0.2">
      <c r="A16" s="136"/>
      <c r="B16" s="11"/>
      <c r="C16" s="6"/>
      <c r="D16" s="12"/>
      <c r="E16" s="24"/>
      <c r="F16" s="11"/>
      <c r="G16" s="74"/>
      <c r="H16" s="75"/>
      <c r="I16" s="11"/>
      <c r="J16" s="6"/>
      <c r="K16" s="12"/>
      <c r="L16" s="24"/>
      <c r="M16" s="32"/>
      <c r="N16" s="24"/>
      <c r="O16" s="80"/>
      <c r="P16" s="32"/>
      <c r="Q16" s="100"/>
      <c r="R16" s="111"/>
      <c r="S16" s="111"/>
    </row>
    <row r="17" spans="1:19" s="9" customFormat="1" ht="21" customHeight="1" thickBot="1" x14ac:dyDescent="0.2">
      <c r="A17" s="137"/>
      <c r="B17" s="39" t="str">
        <f>IF(B16="","",IF(B16&gt;=16,"陽性",IF(B16&lt;16,"基準を満たさない","")))</f>
        <v/>
      </c>
      <c r="C17" s="7" t="str">
        <f>IF(C16="","",IF(C16&gt;=256, "陽性", IF(C16&lt;256, "基準を満たさない", "")))</f>
        <v/>
      </c>
      <c r="D17" s="8" t="str">
        <f>IF(D16="","",IF(D16&gt;=8, "陽性", IF(D16&lt;8, "基準を満たさない", "")))</f>
        <v/>
      </c>
      <c r="E17" s="44"/>
      <c r="F17" s="39" t="str">
        <f>IF(F16="","",IF(F16&gt;=8, "陽性", IF(F16&lt;8, "基準を満たさない", "")))</f>
        <v/>
      </c>
      <c r="G17" s="45" t="str">
        <f>IF(G16="","",IF(G16&gt;=32, "陽性", IF(G16&lt;32, "基準を満たさない", "")))</f>
        <v/>
      </c>
      <c r="H17" s="44"/>
      <c r="I17" s="39" t="str">
        <f>IF(I16="","",IF(I16&gt;=4, "陽性", IF(I16&lt;4, "基準を満たさない", "")))</f>
        <v/>
      </c>
      <c r="J17" s="7" t="str">
        <f>IF(J16="","",IF(J16&gt;=4, "陽性", IF(J16&lt;4, "基準を満たさない", "")))</f>
        <v/>
      </c>
      <c r="K17" s="8" t="str">
        <f>IF(K16="","",IF(K16&gt;=4, "陽性", IF(K16&lt;4, "基準を満たさない", "")))</f>
        <v/>
      </c>
      <c r="L17" s="44"/>
      <c r="M17" s="20"/>
      <c r="N17" s="46"/>
      <c r="O17" s="25"/>
      <c r="P17" s="25"/>
      <c r="Q17" s="101"/>
      <c r="R17" s="112"/>
      <c r="S17" s="112"/>
    </row>
    <row r="18" spans="1:19" ht="21" customHeight="1" x14ac:dyDescent="0.15">
      <c r="A18" s="126"/>
      <c r="B18" s="38"/>
      <c r="C18" s="3"/>
      <c r="D18" s="4"/>
      <c r="E18" s="23"/>
      <c r="F18" s="38"/>
      <c r="G18" s="73"/>
      <c r="H18" s="5"/>
      <c r="I18" s="38"/>
      <c r="J18" s="3"/>
      <c r="K18" s="4"/>
      <c r="L18" s="23"/>
      <c r="M18" s="5"/>
      <c r="N18" s="23"/>
      <c r="O18" s="23"/>
      <c r="P18" s="23"/>
      <c r="Q18" s="99"/>
      <c r="R18" s="110"/>
      <c r="S18" s="110"/>
    </row>
    <row r="19" spans="1:19" ht="21" customHeight="1" thickBot="1" x14ac:dyDescent="0.2">
      <c r="A19" s="127"/>
      <c r="B19" s="11"/>
      <c r="C19" s="6"/>
      <c r="D19" s="12"/>
      <c r="E19" s="24"/>
      <c r="F19" s="11"/>
      <c r="G19" s="74"/>
      <c r="H19" s="94"/>
      <c r="I19" s="11"/>
      <c r="J19" s="6"/>
      <c r="K19" s="12"/>
      <c r="L19" s="24"/>
      <c r="M19" s="32"/>
      <c r="N19" s="24"/>
      <c r="O19" s="97"/>
      <c r="P19" s="32"/>
      <c r="Q19" s="100"/>
      <c r="R19" s="111"/>
      <c r="S19" s="111"/>
    </row>
    <row r="20" spans="1:19" s="9" customFormat="1" ht="21" customHeight="1" thickBot="1" x14ac:dyDescent="0.2">
      <c r="A20" s="128"/>
      <c r="B20" s="39" t="str">
        <f>IF(B19="","",IF(B19&gt;=16,"陽性",IF(B19&lt;16,"基準を満たさない","")))</f>
        <v/>
      </c>
      <c r="C20" s="7" t="str">
        <f>IF(C19="","",IF(C19&gt;=256, "陽性", IF(C19&lt;256, "基準を満たさない", "")))</f>
        <v/>
      </c>
      <c r="D20" s="8" t="str">
        <f>IF(D19="","",IF(D19&gt;=8, "陽性", IF(D19&lt;8, "基準を満たさない", "")))</f>
        <v/>
      </c>
      <c r="E20" s="44"/>
      <c r="F20" s="39" t="str">
        <f>IF(F19="","",IF(F19&gt;=8, "陽性", IF(F19&lt;8, "基準を満たさない", "")))</f>
        <v/>
      </c>
      <c r="G20" s="45" t="str">
        <f>IF(G19="","",IF(G19&gt;=32, "陽性", IF(G19&lt;32, "基準を満たさない", "")))</f>
        <v/>
      </c>
      <c r="H20" s="44"/>
      <c r="I20" s="39" t="str">
        <f>IF(I19="","",IF(I19&gt;=4, "陽性", IF(I19&lt;4, "基準を満たさない", "")))</f>
        <v/>
      </c>
      <c r="J20" s="7" t="str">
        <f>IF(J19="","",IF(J19&gt;=4, "陽性", IF(J19&lt;4, "基準を満たさない", "")))</f>
        <v/>
      </c>
      <c r="K20" s="8" t="str">
        <f>IF(K19="","",IF(K19&gt;=4, "陽性", IF(K19&lt;4, "基準を満たさない", "")))</f>
        <v/>
      </c>
      <c r="L20" s="44"/>
      <c r="M20" s="95"/>
      <c r="N20" s="46"/>
      <c r="O20" s="25"/>
      <c r="P20" s="25"/>
      <c r="Q20" s="101"/>
      <c r="R20" s="112"/>
      <c r="S20" s="112"/>
    </row>
    <row r="21" spans="1:19" ht="21" customHeight="1" x14ac:dyDescent="0.15">
      <c r="A21" s="126"/>
      <c r="B21" s="38"/>
      <c r="C21" s="3"/>
      <c r="D21" s="4"/>
      <c r="E21" s="23"/>
      <c r="F21" s="38"/>
      <c r="G21" s="73"/>
      <c r="H21" s="5"/>
      <c r="I21" s="38"/>
      <c r="J21" s="3"/>
      <c r="K21" s="4"/>
      <c r="L21" s="23"/>
      <c r="M21" s="5"/>
      <c r="N21" s="23"/>
      <c r="O21" s="23"/>
      <c r="P21" s="23"/>
      <c r="Q21" s="99"/>
      <c r="R21" s="110"/>
      <c r="S21" s="110"/>
    </row>
    <row r="22" spans="1:19" ht="21" customHeight="1" thickBot="1" x14ac:dyDescent="0.2">
      <c r="A22" s="127"/>
      <c r="B22" s="11"/>
      <c r="C22" s="6"/>
      <c r="D22" s="12"/>
      <c r="E22" s="24"/>
      <c r="F22" s="11"/>
      <c r="G22" s="74"/>
      <c r="H22" s="94"/>
      <c r="I22" s="11"/>
      <c r="J22" s="6"/>
      <c r="K22" s="12"/>
      <c r="L22" s="24"/>
      <c r="M22" s="32"/>
      <c r="N22" s="24"/>
      <c r="O22" s="97"/>
      <c r="P22" s="32"/>
      <c r="Q22" s="100"/>
      <c r="R22" s="111"/>
      <c r="S22" s="111"/>
    </row>
    <row r="23" spans="1:19" s="9" customFormat="1" ht="21" customHeight="1" thickBot="1" x14ac:dyDescent="0.2">
      <c r="A23" s="128"/>
      <c r="B23" s="39" t="str">
        <f>IF(B22="","",IF(B22&gt;=16,"陽性",IF(B22&lt;16,"基準を満たさない","")))</f>
        <v/>
      </c>
      <c r="C23" s="7" t="str">
        <f>IF(C22="","",IF(C22&gt;=256, "陽性", IF(C22&lt;256, "基準を満たさない", "")))</f>
        <v/>
      </c>
      <c r="D23" s="8" t="str">
        <f>IF(D22="","",IF(D22&gt;=8, "陽性", IF(D22&lt;8, "基準を満たさない", "")))</f>
        <v/>
      </c>
      <c r="E23" s="44"/>
      <c r="F23" s="39" t="str">
        <f>IF(F22="","",IF(F22&gt;=8, "陽性", IF(F22&lt;8, "基準を満たさない", "")))</f>
        <v/>
      </c>
      <c r="G23" s="45" t="str">
        <f>IF(G22="","",IF(G22&gt;=32, "陽性", IF(G22&lt;32, "基準を満たさない", "")))</f>
        <v/>
      </c>
      <c r="H23" s="44"/>
      <c r="I23" s="39" t="str">
        <f>IF(I22="","",IF(I22&gt;=4, "陽性", IF(I22&lt;4, "基準を満たさない", "")))</f>
        <v/>
      </c>
      <c r="J23" s="7" t="str">
        <f>IF(J22="","",IF(J22&gt;=4, "陽性", IF(J22&lt;4, "基準を満たさない", "")))</f>
        <v/>
      </c>
      <c r="K23" s="8" t="str">
        <f>IF(K22="","",IF(K22&gt;=4, "陽性", IF(K22&lt;4, "基準を満たさない", "")))</f>
        <v/>
      </c>
      <c r="L23" s="44"/>
      <c r="M23" s="95"/>
      <c r="N23" s="46"/>
      <c r="O23" s="25"/>
      <c r="P23" s="25"/>
      <c r="Q23" s="101"/>
      <c r="R23" s="112"/>
      <c r="S23" s="112"/>
    </row>
    <row r="24" spans="1:19" ht="21" customHeight="1" x14ac:dyDescent="0.15">
      <c r="A24" s="126"/>
      <c r="B24" s="38"/>
      <c r="C24" s="3"/>
      <c r="D24" s="4"/>
      <c r="E24" s="23"/>
      <c r="F24" s="38"/>
      <c r="G24" s="73"/>
      <c r="H24" s="5"/>
      <c r="I24" s="38"/>
      <c r="J24" s="3"/>
      <c r="K24" s="4"/>
      <c r="L24" s="23"/>
      <c r="M24" s="5"/>
      <c r="N24" s="23"/>
      <c r="O24" s="23"/>
      <c r="P24" s="23"/>
      <c r="Q24" s="99"/>
      <c r="R24" s="110"/>
      <c r="S24" s="110"/>
    </row>
    <row r="25" spans="1:19" ht="21" customHeight="1" thickBot="1" x14ac:dyDescent="0.2">
      <c r="A25" s="127"/>
      <c r="B25" s="11"/>
      <c r="C25" s="6"/>
      <c r="D25" s="12"/>
      <c r="E25" s="24"/>
      <c r="F25" s="11"/>
      <c r="G25" s="74"/>
      <c r="H25" s="94"/>
      <c r="I25" s="11"/>
      <c r="J25" s="6"/>
      <c r="K25" s="12"/>
      <c r="L25" s="24"/>
      <c r="M25" s="32"/>
      <c r="N25" s="24"/>
      <c r="O25" s="97"/>
      <c r="P25" s="32"/>
      <c r="Q25" s="100"/>
      <c r="R25" s="111"/>
      <c r="S25" s="111"/>
    </row>
    <row r="26" spans="1:19" s="9" customFormat="1" ht="21" customHeight="1" thickBot="1" x14ac:dyDescent="0.2">
      <c r="A26" s="128"/>
      <c r="B26" s="39" t="str">
        <f>IF(B25="","",IF(B25&gt;=16,"陽性",IF(B25&lt;16,"基準を満たさない","")))</f>
        <v/>
      </c>
      <c r="C26" s="7" t="str">
        <f>IF(C25="","",IF(C25&gt;=256, "陽性", IF(C25&lt;256, "基準を満たさない", "")))</f>
        <v/>
      </c>
      <c r="D26" s="8" t="str">
        <f>IF(D25="","",IF(D25&gt;=8, "陽性", IF(D25&lt;8, "基準を満たさない", "")))</f>
        <v/>
      </c>
      <c r="E26" s="44"/>
      <c r="F26" s="39" t="str">
        <f>IF(F25="","",IF(F25&gt;=8, "陽性", IF(F25&lt;8, "基準を満たさない", "")))</f>
        <v/>
      </c>
      <c r="G26" s="45" t="str">
        <f>IF(G25="","",IF(G25&gt;=32, "陽性", IF(G25&lt;32, "基準を満たさない", "")))</f>
        <v/>
      </c>
      <c r="H26" s="44"/>
      <c r="I26" s="39" t="str">
        <f>IF(I25="","",IF(I25&gt;=4, "陽性", IF(I25&lt;4, "基準を満たさない", "")))</f>
        <v/>
      </c>
      <c r="J26" s="7" t="str">
        <f>IF(J25="","",IF(J25&gt;=4, "陽性", IF(J25&lt;4, "基準を満たさない", "")))</f>
        <v/>
      </c>
      <c r="K26" s="8" t="str">
        <f>IF(K25="","",IF(K25&gt;=4, "陽性", IF(K25&lt;4, "基準を満たさない", "")))</f>
        <v/>
      </c>
      <c r="L26" s="44"/>
      <c r="M26" s="95"/>
      <c r="N26" s="46"/>
      <c r="O26" s="25"/>
      <c r="P26" s="25"/>
      <c r="Q26" s="101"/>
      <c r="R26" s="112"/>
      <c r="S26" s="112"/>
    </row>
    <row r="27" spans="1:19" s="9" customFormat="1" ht="21" customHeight="1" thickBot="1" x14ac:dyDescent="0.2">
      <c r="A27" s="51"/>
      <c r="B27" s="60"/>
      <c r="C27" s="61"/>
      <c r="D27" s="62"/>
      <c r="E27" s="52"/>
      <c r="F27" s="60"/>
      <c r="G27" s="63"/>
      <c r="H27" s="70"/>
      <c r="I27" s="60"/>
      <c r="J27" s="61"/>
      <c r="K27" s="62"/>
      <c r="L27" s="70"/>
      <c r="M27" s="69"/>
      <c r="N27" s="69"/>
      <c r="O27" s="64"/>
      <c r="P27" s="64"/>
      <c r="Q27" s="51"/>
      <c r="R27" s="98"/>
      <c r="S27" s="96"/>
    </row>
    <row r="28" spans="1:19" s="9" customFormat="1" ht="21" customHeight="1" thickBot="1" x14ac:dyDescent="0.2">
      <c r="A28" s="51"/>
      <c r="B28" s="57"/>
      <c r="C28" s="58"/>
      <c r="D28" s="59"/>
      <c r="E28" s="52"/>
      <c r="F28" s="65"/>
      <c r="G28" s="66"/>
      <c r="H28" s="76"/>
      <c r="I28" s="65"/>
      <c r="J28" s="67"/>
      <c r="K28" s="68"/>
      <c r="L28" s="55"/>
      <c r="M28" s="31"/>
      <c r="N28" s="72"/>
      <c r="O28" s="71"/>
      <c r="P28" s="71"/>
      <c r="Q28" s="56"/>
      <c r="R28" s="98"/>
      <c r="S28" s="96"/>
    </row>
    <row r="29" spans="1:19" s="9" customFormat="1" ht="21" customHeight="1" thickBot="1" x14ac:dyDescent="0.2">
      <c r="A29" s="51"/>
      <c r="B29" s="39" t="str">
        <f>IF(B28="","",IF(B28&gt;=16,"陽性",IF(B28&lt;16,"基準を満たさない","")))</f>
        <v/>
      </c>
      <c r="C29" s="7" t="str">
        <f>IF(C28="","",IF(C28&gt;=256, "陽性", IF(C28&lt;256, "基準を満たさない", "")))</f>
        <v/>
      </c>
      <c r="D29" s="8" t="str">
        <f>IF(D28="","",IF(D28&gt;=8, "陽性", IF(D28&lt;8, "基準を満たさない", "")))</f>
        <v/>
      </c>
      <c r="E29" s="52"/>
      <c r="F29" s="39" t="str">
        <f>IF(F28="","",IF(F28&gt;=8, "陽性", IF(F28&lt;8, "基準を満たさない", "")))</f>
        <v/>
      </c>
      <c r="G29" s="45" t="str">
        <f>IF(G28="","",IF(G28&gt;=32, "陽性", IF(G28&lt;32, "基準を満たさない", "")))</f>
        <v/>
      </c>
      <c r="H29" s="44"/>
      <c r="I29" s="39" t="str">
        <f>IF(I28="","",IF(I28&gt;=4, "陽性", IF(I28&lt;4, "基準を満たさない", "")))</f>
        <v/>
      </c>
      <c r="J29" s="7" t="str">
        <f>IF(J28="","",IF(J28&gt;=4, "陽性", IF(J28&lt;4, "基準を満たさない", "")))</f>
        <v/>
      </c>
      <c r="K29" s="8" t="str">
        <f>IF(K28="","",IF(K28&gt;=4, "陽性", IF(K28&lt;4, "基準を満たさない", "")))</f>
        <v/>
      </c>
      <c r="L29" s="52"/>
      <c r="M29" s="53"/>
      <c r="N29" s="54"/>
      <c r="O29" s="55"/>
      <c r="P29" s="55"/>
      <c r="Q29" s="51"/>
      <c r="R29" s="98"/>
      <c r="S29" s="96"/>
    </row>
    <row r="30" spans="1:19" ht="21" customHeight="1" x14ac:dyDescent="0.15">
      <c r="A30" s="126"/>
      <c r="B30" s="38"/>
      <c r="C30" s="3"/>
      <c r="D30" s="4"/>
      <c r="E30" s="23"/>
      <c r="F30" s="38"/>
      <c r="G30" s="73"/>
      <c r="H30" s="5"/>
      <c r="I30" s="38"/>
      <c r="J30" s="3"/>
      <c r="K30" s="4"/>
      <c r="L30" s="23"/>
      <c r="M30" s="5"/>
      <c r="N30" s="23"/>
      <c r="O30" s="23"/>
      <c r="P30" s="23"/>
      <c r="Q30" s="99"/>
      <c r="R30" s="110"/>
      <c r="S30" s="110"/>
    </row>
    <row r="31" spans="1:19" ht="21" customHeight="1" thickBot="1" x14ac:dyDescent="0.2">
      <c r="A31" s="127"/>
      <c r="B31" s="11"/>
      <c r="C31" s="6"/>
      <c r="D31" s="12"/>
      <c r="E31" s="24"/>
      <c r="F31" s="11"/>
      <c r="G31" s="74"/>
      <c r="H31" s="94"/>
      <c r="I31" s="11"/>
      <c r="J31" s="6"/>
      <c r="K31" s="12"/>
      <c r="L31" s="24"/>
      <c r="M31" s="32"/>
      <c r="N31" s="24"/>
      <c r="O31" s="97"/>
      <c r="P31" s="32"/>
      <c r="Q31" s="100"/>
      <c r="R31" s="111"/>
      <c r="S31" s="111"/>
    </row>
    <row r="32" spans="1:19" s="9" customFormat="1" ht="21" customHeight="1" thickBot="1" x14ac:dyDescent="0.2">
      <c r="A32" s="128"/>
      <c r="B32" s="39" t="str">
        <f>IF(B31="","",IF(B31&gt;=16,"陽性",IF(B31&lt;16,"基準を満たさない","")))</f>
        <v/>
      </c>
      <c r="C32" s="7" t="str">
        <f>IF(C31="","",IF(C31&gt;=256, "陽性", IF(C31&lt;256, "基準を満たさない", "")))</f>
        <v/>
      </c>
      <c r="D32" s="8" t="str">
        <f>IF(D31="","",IF(D31&gt;=8, "陽性", IF(D31&lt;8, "基準を満たさない", "")))</f>
        <v/>
      </c>
      <c r="E32" s="44"/>
      <c r="F32" s="39" t="str">
        <f>IF(F31="","",IF(F31&gt;=8, "陽性", IF(F31&lt;8, "基準を満たさない", "")))</f>
        <v/>
      </c>
      <c r="G32" s="45" t="str">
        <f>IF(G31="","",IF(G31&gt;=32, "陽性", IF(G31&lt;32, "基準を満たさない", "")))</f>
        <v/>
      </c>
      <c r="H32" s="44"/>
      <c r="I32" s="39" t="str">
        <f>IF(I31="","",IF(I31&gt;=4, "陽性", IF(I31&lt;4, "基準を満たさない", "")))</f>
        <v/>
      </c>
      <c r="J32" s="7" t="str">
        <f>IF(J31="","",IF(J31&gt;=4, "陽性", IF(J31&lt;4, "基準を満たさない", "")))</f>
        <v/>
      </c>
      <c r="K32" s="8" t="str">
        <f>IF(K31="","",IF(K31&gt;=4, "陽性", IF(K31&lt;4, "基準を満たさない", "")))</f>
        <v/>
      </c>
      <c r="L32" s="44"/>
      <c r="M32" s="95"/>
      <c r="N32" s="46"/>
      <c r="O32" s="25"/>
      <c r="P32" s="25"/>
      <c r="Q32" s="101"/>
      <c r="R32" s="112"/>
      <c r="S32" s="112"/>
    </row>
    <row r="33" spans="2:19" ht="17.25" customHeight="1" x14ac:dyDescent="0.15">
      <c r="B33" s="16"/>
      <c r="C33" s="16"/>
      <c r="D33" s="16"/>
      <c r="E33" s="16"/>
      <c r="F33" s="16"/>
      <c r="G33" s="16"/>
      <c r="H33" s="16"/>
      <c r="I33" s="16"/>
      <c r="J33" s="16"/>
      <c r="K33" s="16"/>
      <c r="L33" s="16"/>
    </row>
    <row r="34" spans="2:19" x14ac:dyDescent="0.15">
      <c r="B34" s="16"/>
      <c r="C34" s="16"/>
      <c r="D34" s="16"/>
      <c r="E34" s="16"/>
      <c r="F34" s="16"/>
      <c r="G34" s="16"/>
      <c r="H34" s="16"/>
      <c r="I34" s="16"/>
      <c r="J34" s="16"/>
      <c r="K34" s="16"/>
      <c r="L34" s="16"/>
    </row>
    <row r="35" spans="2:19" ht="21.75" customHeight="1" x14ac:dyDescent="0.15">
      <c r="B35" s="16"/>
      <c r="C35" s="16"/>
      <c r="D35" s="16"/>
      <c r="E35" s="16"/>
      <c r="F35" s="16"/>
      <c r="G35" s="16"/>
      <c r="H35" s="16"/>
      <c r="I35" s="161" t="s">
        <v>31</v>
      </c>
      <c r="J35" s="162"/>
      <c r="K35" s="162"/>
      <c r="L35" s="162"/>
    </row>
    <row r="36" spans="2:19" ht="21.75" customHeight="1" x14ac:dyDescent="0.15">
      <c r="B36" s="16"/>
      <c r="C36" s="16"/>
      <c r="D36" s="16"/>
      <c r="E36" s="16"/>
      <c r="F36" s="16"/>
      <c r="G36" s="16"/>
      <c r="H36" s="16"/>
      <c r="I36" s="77"/>
      <c r="J36" s="77" t="s">
        <v>36</v>
      </c>
      <c r="L36" s="78"/>
    </row>
    <row r="37" spans="2:19" ht="20.25" customHeight="1" x14ac:dyDescent="0.15">
      <c r="B37" s="16"/>
      <c r="C37" s="16"/>
      <c r="D37" s="16"/>
      <c r="E37" s="16"/>
      <c r="F37" s="16"/>
      <c r="G37" s="16"/>
      <c r="H37" s="16"/>
      <c r="I37" s="16"/>
      <c r="J37" s="77" t="s">
        <v>27</v>
      </c>
      <c r="K37" s="16"/>
      <c r="L37" s="16"/>
      <c r="M37" s="16"/>
      <c r="N37" s="16"/>
      <c r="O37" s="16"/>
    </row>
    <row r="38" spans="2:19" ht="25.5" customHeight="1" x14ac:dyDescent="0.15">
      <c r="B38" s="16"/>
      <c r="C38" s="16"/>
      <c r="D38" s="16"/>
      <c r="E38" s="16"/>
      <c r="F38" s="16"/>
      <c r="G38" s="16"/>
      <c r="H38" s="16"/>
      <c r="I38" s="16"/>
      <c r="J38" s="16"/>
      <c r="K38" s="108" t="s">
        <v>23</v>
      </c>
      <c r="L38" s="16"/>
      <c r="M38" s="16"/>
      <c r="N38" s="16"/>
      <c r="O38" s="16"/>
    </row>
    <row r="39" spans="2:19" ht="28.5" customHeight="1" x14ac:dyDescent="0.15">
      <c r="B39" s="16"/>
      <c r="C39" s="16"/>
      <c r="D39" s="16"/>
      <c r="E39" s="16"/>
      <c r="F39" s="16"/>
      <c r="G39" s="16"/>
      <c r="H39" s="16"/>
      <c r="I39" s="16"/>
      <c r="J39" s="16"/>
      <c r="K39" s="108" t="s">
        <v>24</v>
      </c>
      <c r="L39" s="16"/>
      <c r="M39" s="16"/>
      <c r="N39" s="16"/>
      <c r="O39" s="16"/>
      <c r="P39" s="16"/>
      <c r="R39" s="16"/>
      <c r="S39" s="16"/>
    </row>
    <row r="40" spans="2:19" ht="16.5" customHeight="1" x14ac:dyDescent="0.15">
      <c r="B40" s="16"/>
      <c r="C40" s="16"/>
      <c r="D40" s="16"/>
      <c r="E40" s="16"/>
      <c r="F40" s="16"/>
      <c r="G40" s="16"/>
      <c r="H40" s="16"/>
      <c r="I40" s="16"/>
      <c r="J40" s="16"/>
      <c r="K40" s="16"/>
      <c r="L40" s="16"/>
      <c r="M40" s="16"/>
      <c r="N40" s="16"/>
      <c r="O40" s="16"/>
      <c r="P40" s="16"/>
      <c r="R40" s="16"/>
      <c r="S40" s="16"/>
    </row>
    <row r="41" spans="2:19" ht="20.25" customHeight="1" x14ac:dyDescent="0.15">
      <c r="B41" s="16"/>
      <c r="C41" s="16"/>
      <c r="D41" s="16"/>
      <c r="E41" s="16"/>
      <c r="F41" s="16"/>
      <c r="G41" s="16"/>
      <c r="H41" s="16"/>
      <c r="I41" s="16"/>
      <c r="J41" s="16"/>
      <c r="K41" s="16" t="s">
        <v>25</v>
      </c>
      <c r="L41" s="16"/>
      <c r="M41" s="16"/>
      <c r="N41" s="16"/>
      <c r="O41" s="16"/>
    </row>
    <row r="42" spans="2:19" ht="20.25" customHeight="1" x14ac:dyDescent="0.15">
      <c r="B42" s="16"/>
      <c r="C42" s="16"/>
      <c r="D42" s="16"/>
      <c r="E42" s="16"/>
      <c r="F42" s="16"/>
      <c r="G42" s="16"/>
      <c r="H42" s="16"/>
      <c r="I42" s="16"/>
      <c r="J42" s="16"/>
      <c r="K42" s="108" t="s">
        <v>44</v>
      </c>
      <c r="L42" s="16"/>
      <c r="M42" s="16"/>
      <c r="N42" s="16"/>
      <c r="O42" s="16"/>
    </row>
    <row r="43" spans="2:19" ht="20.25" customHeight="1" x14ac:dyDescent="0.15">
      <c r="J43" s="16"/>
      <c r="K43" s="108" t="s">
        <v>26</v>
      </c>
      <c r="L43" s="16"/>
      <c r="M43" s="16"/>
      <c r="N43" s="16"/>
      <c r="O43" s="16"/>
      <c r="P43" s="16"/>
      <c r="R43" s="16"/>
      <c r="S43" s="16"/>
    </row>
  </sheetData>
  <mergeCells count="49">
    <mergeCell ref="B6:E6"/>
    <mergeCell ref="O6:P6"/>
    <mergeCell ref="P7:P8"/>
    <mergeCell ref="I35:L35"/>
    <mergeCell ref="I11:K11"/>
    <mergeCell ref="F10:G10"/>
    <mergeCell ref="I6:L6"/>
    <mergeCell ref="L7:L8"/>
    <mergeCell ref="M6:N6"/>
    <mergeCell ref="S30:S32"/>
    <mergeCell ref="S12:S14"/>
    <mergeCell ref="S15:S17"/>
    <mergeCell ref="S18:S20"/>
    <mergeCell ref="S21:S23"/>
    <mergeCell ref="S24:S26"/>
    <mergeCell ref="A6:A8"/>
    <mergeCell ref="B7:D7"/>
    <mergeCell ref="A4:S4"/>
    <mergeCell ref="S6:S11"/>
    <mergeCell ref="I7:K7"/>
    <mergeCell ref="I9:K9"/>
    <mergeCell ref="I10:K10"/>
    <mergeCell ref="A9:A11"/>
    <mergeCell ref="B9:D9"/>
    <mergeCell ref="F9:G9"/>
    <mergeCell ref="B10:D10"/>
    <mergeCell ref="F6:H6"/>
    <mergeCell ref="H7:H8"/>
    <mergeCell ref="F7:G7"/>
    <mergeCell ref="N7:N8"/>
    <mergeCell ref="E7:E8"/>
    <mergeCell ref="A30:A32"/>
    <mergeCell ref="F11:G11"/>
    <mergeCell ref="A18:A20"/>
    <mergeCell ref="A21:A23"/>
    <mergeCell ref="B11:D11"/>
    <mergeCell ref="A12:A14"/>
    <mergeCell ref="A15:A17"/>
    <mergeCell ref="A24:A26"/>
    <mergeCell ref="Q6:Q8"/>
    <mergeCell ref="Q10:Q11"/>
    <mergeCell ref="Q13:Q14"/>
    <mergeCell ref="R6:R11"/>
    <mergeCell ref="R12:R14"/>
    <mergeCell ref="R15:R17"/>
    <mergeCell ref="R18:R20"/>
    <mergeCell ref="R21:R23"/>
    <mergeCell ref="R24:R26"/>
    <mergeCell ref="R30:R32"/>
  </mergeCells>
  <phoneticPr fontId="1"/>
  <conditionalFormatting sqref="B17:L32">
    <cfRule type="containsText" dxfId="9" priority="8" stopIfTrue="1" operator="containsText" text="基準に満たない">
      <formula>NOT(ISERROR(SEARCH("基準に満たない",B17)))</formula>
    </cfRule>
    <cfRule type="containsText" dxfId="8" priority="9" stopIfTrue="1" operator="containsText" text="基準に満たない">
      <formula>NOT(ISERROR(SEARCH("基準に満たない",B17)))</formula>
    </cfRule>
    <cfRule type="containsText" dxfId="7" priority="14" stopIfTrue="1" operator="containsText" text="基準に満たない">
      <formula>NOT(ISERROR(SEARCH("基準に満たない",B17)))</formula>
    </cfRule>
  </conditionalFormatting>
  <conditionalFormatting sqref="M17:N32">
    <cfRule type="cellIs" priority="5" stopIfTrue="1" operator="equal">
      <formula>"陰性"</formula>
    </cfRule>
    <cfRule type="containsText" dxfId="6" priority="12" stopIfTrue="1" operator="containsText" text="陰性">
      <formula>NOT(ISERROR(SEARCH("陰性",M17)))</formula>
    </cfRule>
    <cfRule type="containsText" dxfId="5" priority="13" stopIfTrue="1" operator="containsText" text="疑陽性,陰性">
      <formula>NOT(ISERROR(SEARCH("疑陽性,陰性",M17)))</formula>
    </cfRule>
  </conditionalFormatting>
  <conditionalFormatting sqref="O17:P32">
    <cfRule type="containsText" dxfId="4" priority="7" stopIfTrue="1" operator="containsText" text="基準に満たない">
      <formula>NOT(ISERROR(SEARCH("基準に満たない",O17)))</formula>
    </cfRule>
    <cfRule type="containsText" dxfId="3" priority="11" stopIfTrue="1" operator="containsText" text="基準に満たない">
      <formula>NOT(ISERROR(SEARCH("基準に満たない",O17)))</formula>
    </cfRule>
  </conditionalFormatting>
  <conditionalFormatting sqref="M32:N32 M17:N17 M20:N20 M23:N23 M26:N29">
    <cfRule type="containsText" dxfId="2" priority="3" stopIfTrue="1" operator="containsText" text="疑陽性">
      <formula>NOT(ISERROR(SEARCH("疑陽性",M17)))</formula>
    </cfRule>
    <cfRule type="containsText" dxfId="1" priority="4" stopIfTrue="1" operator="containsText" text="陰性">
      <formula>NOT(ISERROR(SEARCH("陰性",M17)))</formula>
    </cfRule>
    <cfRule type="containsText" dxfId="0" priority="6" stopIfTrue="1" operator="containsText" text="陰性,疑陽性">
      <formula>NOT(ISERROR(SEARCH("陰性,疑陽性",M17)))</formula>
    </cfRule>
  </conditionalFormatting>
  <dataValidations count="2">
    <dataValidation type="list" allowBlank="1" showInputMessage="1" showErrorMessage="1" sqref="M32:N32 M26:N29 M23:N23 M20:N20 M17:N17">
      <formula1>"陽性,疑陽性,陰性"</formula1>
    </dataValidation>
    <dataValidation type="list" allowBlank="1" showInputMessage="1" showErrorMessage="1" sqref="Q13:Q14">
      <formula1>"異常なし,異常あり（活動性結核の疑い無し）,活動性結核の疑い有り"</formula1>
    </dataValidation>
  </dataValidations>
  <printOptions horizontalCentered="1"/>
  <pageMargins left="0.39370078740157483" right="0.23622047244094491" top="0.52" bottom="0.27559055118110237" header="0.31496062992125984" footer="0.15748031496062992"/>
  <pageSetup paperSize="9" scale="68"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報告書１(７名分）</vt:lpstr>
      <vt:lpstr>'報告書１(７名分）'!Print_Area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jba176user</dc:creator>
  <cp:lastModifiedBy>Windows ユーザー</cp:lastModifiedBy>
  <cp:lastPrinted>2022-01-21T10:17:34Z</cp:lastPrinted>
  <dcterms:created xsi:type="dcterms:W3CDTF">2016-08-18T00:05:05Z</dcterms:created>
  <dcterms:modified xsi:type="dcterms:W3CDTF">2022-02-03T08:13:07Z</dcterms:modified>
</cp:coreProperties>
</file>